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tabRatio="526"/>
  </bookViews>
  <sheets>
    <sheet name="Sheet1" sheetId="3" r:id="rId1"/>
    <sheet name="撤下" sheetId="2" state="hidden" r:id="rId2"/>
  </sheets>
  <definedNames>
    <definedName name="_xlnm.Print_Titles" localSheetId="0">Sheet1!$4:$4</definedName>
  </definedNames>
  <calcPr calcId="144525" refMode="R1C1"/>
</workbook>
</file>

<file path=xl/sharedStrings.xml><?xml version="1.0" encoding="utf-8"?>
<sst xmlns="http://schemas.openxmlformats.org/spreadsheetml/2006/main" count="279" uniqueCount="248">
  <si>
    <t>附件</t>
  </si>
  <si>
    <t>2022年“十四五”广西糖料蔗科技重大专项项目表</t>
  </si>
  <si>
    <t>单位：万元</t>
  </si>
  <si>
    <r>
      <rPr>
        <sz val="11"/>
        <rFont val="黑体"/>
        <charset val="134"/>
      </rPr>
      <t>序号</t>
    </r>
  </si>
  <si>
    <r>
      <rPr>
        <sz val="11"/>
        <rFont val="黑体"/>
        <charset val="134"/>
      </rPr>
      <t>项目名称</t>
    </r>
  </si>
  <si>
    <r>
      <rPr>
        <sz val="11"/>
        <rFont val="黑体"/>
        <charset val="134"/>
      </rPr>
      <t>申报单位</t>
    </r>
  </si>
  <si>
    <r>
      <rPr>
        <sz val="11"/>
        <rFont val="黑体"/>
        <charset val="134"/>
      </rPr>
      <t>项目</t>
    </r>
    <r>
      <rPr>
        <sz val="11"/>
        <rFont val="Times New Roman"/>
        <charset val="134"/>
      </rPr>
      <t xml:space="preserve">
</t>
    </r>
    <r>
      <rPr>
        <sz val="11"/>
        <rFont val="黑体"/>
        <charset val="134"/>
      </rPr>
      <t>负责人</t>
    </r>
  </si>
  <si>
    <r>
      <rPr>
        <sz val="11"/>
        <rFont val="黑体"/>
        <charset val="134"/>
      </rPr>
      <t>责任处室</t>
    </r>
  </si>
  <si>
    <r>
      <rPr>
        <sz val="11"/>
        <rFont val="黑体"/>
        <charset val="134"/>
      </rPr>
      <t>资助</t>
    </r>
    <r>
      <rPr>
        <sz val="11"/>
        <rFont val="Times New Roman"/>
        <charset val="134"/>
      </rPr>
      <t xml:space="preserve">
</t>
    </r>
    <r>
      <rPr>
        <sz val="11"/>
        <rFont val="黑体"/>
        <charset val="134"/>
      </rPr>
      <t>经费</t>
    </r>
  </si>
  <si>
    <r>
      <rPr>
        <sz val="11"/>
        <rFont val="黑体"/>
        <charset val="134"/>
      </rPr>
      <t>其中</t>
    </r>
    <r>
      <rPr>
        <sz val="11"/>
        <rFont val="Times New Roman"/>
        <charset val="134"/>
      </rPr>
      <t>2022</t>
    </r>
    <r>
      <rPr>
        <sz val="11"/>
        <rFont val="黑体"/>
        <charset val="134"/>
      </rPr>
      <t>年资助</t>
    </r>
  </si>
  <si>
    <r>
      <rPr>
        <sz val="11"/>
        <rFont val="黑体"/>
        <charset val="134"/>
      </rPr>
      <t>其中</t>
    </r>
    <r>
      <rPr>
        <sz val="11"/>
        <rFont val="Times New Roman"/>
        <charset val="134"/>
      </rPr>
      <t>2023</t>
    </r>
    <r>
      <rPr>
        <sz val="11"/>
        <rFont val="黑体"/>
        <charset val="134"/>
      </rPr>
      <t>年资助</t>
    </r>
  </si>
  <si>
    <r>
      <rPr>
        <sz val="11"/>
        <rFont val="黑体"/>
        <charset val="134"/>
      </rPr>
      <t>其中</t>
    </r>
    <r>
      <rPr>
        <sz val="11"/>
        <rFont val="Times New Roman"/>
        <charset val="134"/>
      </rPr>
      <t>2024</t>
    </r>
    <r>
      <rPr>
        <sz val="11"/>
        <rFont val="黑体"/>
        <charset val="134"/>
      </rPr>
      <t>年资助</t>
    </r>
  </si>
  <si>
    <r>
      <rPr>
        <sz val="11"/>
        <rFont val="黑体"/>
        <charset val="134"/>
      </rPr>
      <t>备注</t>
    </r>
  </si>
  <si>
    <t>糖料蔗突破性新品种选育及关键技术研究与应用示范</t>
  </si>
  <si>
    <r>
      <t>广西大学、柳城县甘蔗研究中心、来宾市农业科学院、广西农垦国有昌菱农场</t>
    </r>
    <r>
      <rPr>
        <sz val="11"/>
        <rFont val="Times New Roman"/>
        <charset val="134"/>
      </rPr>
      <t xml:space="preserve"> </t>
    </r>
    <r>
      <rPr>
        <sz val="11"/>
        <rFont val="宋体"/>
        <charset val="134"/>
      </rPr>
      <t>、福建农林大学</t>
    </r>
    <r>
      <rPr>
        <sz val="11"/>
        <rFont val="Times New Roman"/>
        <charset val="134"/>
      </rPr>
      <t xml:space="preserve"> </t>
    </r>
    <r>
      <rPr>
        <sz val="11"/>
        <rFont val="宋体"/>
        <charset val="134"/>
      </rPr>
      <t>、广东省科学院南繁种业研究所</t>
    </r>
  </si>
  <si>
    <t>张木清</t>
  </si>
  <si>
    <r>
      <rPr>
        <sz val="11"/>
        <color theme="1"/>
        <rFont val="宋体"/>
        <charset val="134"/>
      </rPr>
      <t>农村处</t>
    </r>
  </si>
  <si>
    <t>糖料蔗突破性新品种选育关键技术研究与应用示范</t>
  </si>
  <si>
    <r>
      <t>广西壮族自治区农业科学院、广西大学</t>
    </r>
    <r>
      <rPr>
        <sz val="11"/>
        <rFont val="Times New Roman"/>
        <charset val="134"/>
      </rPr>
      <t xml:space="preserve"> </t>
    </r>
    <r>
      <rPr>
        <sz val="11"/>
        <rFont val="宋体"/>
        <charset val="134"/>
      </rPr>
      <t>、广西南亚热带农业科学研究所、广西壮族自治区亚热带作物研究所</t>
    </r>
    <r>
      <rPr>
        <sz val="11"/>
        <rFont val="Times New Roman"/>
        <charset val="134"/>
      </rPr>
      <t xml:space="preserve"> </t>
    </r>
    <r>
      <rPr>
        <sz val="11"/>
        <rFont val="宋体"/>
        <charset val="134"/>
      </rPr>
      <t>、柳州市农业科学研究中心</t>
    </r>
    <r>
      <rPr>
        <sz val="11"/>
        <rFont val="Times New Roman"/>
        <charset val="134"/>
      </rPr>
      <t xml:space="preserve"> </t>
    </r>
    <r>
      <rPr>
        <sz val="11"/>
        <rFont val="宋体"/>
        <charset val="134"/>
      </rPr>
      <t>、广西农垦金光农场有限公司</t>
    </r>
  </si>
  <si>
    <r>
      <rPr>
        <sz val="11"/>
        <rFont val="宋体"/>
        <charset val="134"/>
      </rPr>
      <t>普拉卡</t>
    </r>
  </si>
  <si>
    <t>农村处</t>
  </si>
  <si>
    <t>甘蔗良种高效繁育技术集成创新与示范</t>
  </si>
  <si>
    <r>
      <t>广西久洋禾农业科技有限公司、广西热带农业科学研究院</t>
    </r>
    <r>
      <rPr>
        <sz val="11"/>
        <rFont val="Times New Roman"/>
        <charset val="134"/>
      </rPr>
      <t xml:space="preserve"> </t>
    </r>
    <r>
      <rPr>
        <sz val="11"/>
        <rFont val="宋体"/>
        <charset val="134"/>
      </rPr>
      <t>、广西大学</t>
    </r>
    <r>
      <rPr>
        <sz val="11"/>
        <rFont val="Times New Roman"/>
        <charset val="134"/>
      </rPr>
      <t xml:space="preserve"> </t>
    </r>
    <r>
      <rPr>
        <sz val="11"/>
        <rFont val="宋体"/>
        <charset val="134"/>
      </rPr>
      <t>、广西南亚热带农业科学研究所</t>
    </r>
  </si>
  <si>
    <t>杨本鹏</t>
  </si>
  <si>
    <t>糖料蔗轻简高效栽培技术研究与应用示范</t>
  </si>
  <si>
    <r>
      <t>广西大学、福建农林大学</t>
    </r>
    <r>
      <rPr>
        <sz val="11"/>
        <rFont val="Times New Roman"/>
        <charset val="134"/>
      </rPr>
      <t xml:space="preserve"> </t>
    </r>
    <r>
      <rPr>
        <sz val="11"/>
        <rFont val="宋体"/>
        <charset val="134"/>
      </rPr>
      <t>、广西化工研究院有限公司</t>
    </r>
    <r>
      <rPr>
        <sz val="11"/>
        <rFont val="Times New Roman"/>
        <charset val="134"/>
      </rPr>
      <t xml:space="preserve"> </t>
    </r>
    <r>
      <rPr>
        <sz val="11"/>
        <rFont val="宋体"/>
        <charset val="134"/>
      </rPr>
      <t>、广西植保农药厂有限公司、广西禾慕农业科技有限公司</t>
    </r>
  </si>
  <si>
    <t>陈保善</t>
  </si>
  <si>
    <t>小型高效低损智能甘蔗收获机研发与应用</t>
  </si>
  <si>
    <t>广西柳工农业机械股份有限公司、广西大学、中国农业大学、广西科学院、广西糖业集团有限公司</t>
  </si>
  <si>
    <t>唐永治</t>
  </si>
  <si>
    <t>小型整秆式高效低损智能甘蔗收获机研发与应用</t>
  </si>
  <si>
    <t>广西农业机械研究院有限公司、南宁钛银科技有限公司、广西民族大学、广西大学、桂林理工大学</t>
  </si>
  <si>
    <t>庞承妮</t>
  </si>
  <si>
    <t>中型高效低损智能甘蔗收获机研发与应用</t>
  </si>
  <si>
    <t>广西壮族自治区农业科学院、广西柳工农业机械股份有限公司、广西大学、广西科学院、广西壮族自治区气象科学研究所、中粮崇左江州糖业有限公司</t>
  </si>
  <si>
    <t>王维赞</t>
  </si>
  <si>
    <t>广西“数字蔗田”技术平台的构建与应用示范</t>
  </si>
  <si>
    <t>广西糖业集团有限公司,广西壮族自治区农业科学院,广西大学,广西凤糖生化股份有限公司,广西泛糖科技有限公司,广西前沿智能科技有限公司</t>
  </si>
  <si>
    <t>王泽平</t>
  </si>
  <si>
    <r>
      <rPr>
        <sz val="11"/>
        <color theme="1"/>
        <rFont val="宋体"/>
        <charset val="134"/>
      </rPr>
      <t>高新处</t>
    </r>
  </si>
  <si>
    <r>
      <rPr>
        <sz val="11"/>
        <rFont val="Times New Roman"/>
        <charset val="134"/>
      </rPr>
      <t>100</t>
    </r>
    <r>
      <rPr>
        <sz val="11"/>
        <rFont val="宋体"/>
        <charset val="134"/>
      </rPr>
      <t>（赛马）</t>
    </r>
  </si>
  <si>
    <t>天空地网“数字蔗田”技术平台的构建与应用示范项目</t>
  </si>
  <si>
    <t>数字广西集团有限公司,中国科学院空天信息创新研究院,广西大学,广西壮族自治区农业科学院,广西紫金钢科技有限公司,广西洋浦南华糖业集团股份有限公司</t>
  </si>
  <si>
    <t>李素丽</t>
  </si>
  <si>
    <t>高新处</t>
  </si>
  <si>
    <t>多级膜并行联产甘蔗植物水与蔗糖关键技术的研发及应用</t>
  </si>
  <si>
    <t>广西大学,南京工业大学,广西科学院,广西壮族自治区农业科学院,广西凤糖生化股份有限公司,广西贵港甘化股份有限公司</t>
  </si>
  <si>
    <t>李凯</t>
  </si>
  <si>
    <t>医药用高端蔗糖产品生产应用关键技术开发与产业化示范</t>
  </si>
  <si>
    <t>中粮崇左糖业有限公司,中国药科大学,广西壮族自治区食品药品检验所,中粮营养健康研究院有限公司</t>
  </si>
  <si>
    <t>徐光辉</t>
  </si>
  <si>
    <t>甘蔗叶多糖及甘蔗原生态糖健康产品研发与产业化</t>
  </si>
  <si>
    <t>广西凤糖生化股份有限公司,广西中医药大学,南开大学,广西大海阳光药业有限公司,广西国际壮医医院（广西壮族自治区民族医药研究院）</t>
  </si>
  <si>
    <t>白钢</t>
  </si>
  <si>
    <t>甘蔗渣全组分高值化产品开发与工业模拟生产示范</t>
  </si>
  <si>
    <t>广西皇氏乳业有限公司,广西壮族自治区中国科学院广西植物研究所,广西科学院,中国科学院天津工业生物技术研究所,广西大学,广西工业职业技术学院</t>
  </si>
  <si>
    <t>周玉恒</t>
  </si>
  <si>
    <r>
      <rPr>
        <sz val="11"/>
        <color theme="1"/>
        <rFont val="宋体"/>
        <charset val="134"/>
      </rPr>
      <t>社发处</t>
    </r>
  </si>
  <si>
    <t>甘蔗副产物高值化产品关键技术研究及应用示范</t>
  </si>
  <si>
    <t>广西贵港甘化股份有限公司,广西大学,广西壮族自治区农业科学院,南宁师范大学,广西那金农业科技有限公司,广西扶南饲料有限公司</t>
  </si>
  <si>
    <t>李坚斌</t>
  </si>
  <si>
    <t>社发处</t>
  </si>
  <si>
    <t>序号</t>
  </si>
  <si>
    <t>受理编号</t>
  </si>
  <si>
    <t>项目类别</t>
  </si>
  <si>
    <t>所属专项</t>
  </si>
  <si>
    <t>指南方向</t>
  </si>
  <si>
    <t>项目名称</t>
  </si>
  <si>
    <t>项目主要研究内容</t>
  </si>
  <si>
    <t>申报单位</t>
  </si>
  <si>
    <t>项目负责人</t>
  </si>
  <si>
    <t>研发投入</t>
  </si>
  <si>
    <t>申请科技经费</t>
  </si>
  <si>
    <t>责任处室</t>
  </si>
  <si>
    <t>处室建议资助经费</t>
  </si>
  <si>
    <t>项目经费分配方案</t>
  </si>
  <si>
    <t>其中2021年资助</t>
  </si>
  <si>
    <t>其中2022年资助</t>
  </si>
  <si>
    <t>专业机构</t>
  </si>
  <si>
    <t>一轮技术分</t>
  </si>
  <si>
    <t>一轮财务分</t>
  </si>
  <si>
    <t>二轮评审财务分</t>
  </si>
  <si>
    <t>专业机构建议（金额）</t>
  </si>
  <si>
    <t>立项理由</t>
  </si>
  <si>
    <t>备注</t>
  </si>
  <si>
    <t>报告年度</t>
  </si>
  <si>
    <t>资产总计年未数</t>
  </si>
  <si>
    <t>营业收入本年数</t>
  </si>
  <si>
    <t>利润总额本年度</t>
  </si>
  <si>
    <t>处室排序</t>
  </si>
  <si>
    <t>项目类别排序</t>
  </si>
  <si>
    <t>九张名片</t>
  </si>
  <si>
    <t>地市</t>
  </si>
  <si>
    <t>单位类别</t>
  </si>
  <si>
    <t>牵头单位名称</t>
  </si>
  <si>
    <t>单位核实</t>
  </si>
  <si>
    <t>是否</t>
  </si>
  <si>
    <t>建议浮动经费差</t>
  </si>
  <si>
    <t>经费浮动判断</t>
  </si>
  <si>
    <t>依托平台</t>
  </si>
  <si>
    <t>正高级职称人数</t>
  </si>
  <si>
    <t>副高级职称人数</t>
  </si>
  <si>
    <t>中初级职称人数</t>
  </si>
  <si>
    <t>博士人数</t>
  </si>
  <si>
    <t>硕士人数</t>
  </si>
  <si>
    <t>研究基础</t>
  </si>
  <si>
    <t>特点和优势</t>
  </si>
  <si>
    <t>拟解决的瓶颈问题</t>
  </si>
  <si>
    <t>解决问题的主要方法</t>
  </si>
  <si>
    <t>创新点</t>
  </si>
  <si>
    <t>关键技术突破</t>
  </si>
  <si>
    <t>项目成果体现形式</t>
  </si>
  <si>
    <t>主要考核指标</t>
  </si>
  <si>
    <t>项目成果应用领域</t>
  </si>
  <si>
    <t>预计年增销售收入</t>
  </si>
  <si>
    <t>预计年增利润</t>
  </si>
  <si>
    <t>预计年增纳税</t>
  </si>
  <si>
    <t>预计年增产值</t>
  </si>
  <si>
    <t>项目成果的带动作用是什么</t>
  </si>
  <si>
    <t>科研经费使用方向</t>
  </si>
  <si>
    <t>配套资金比例</t>
  </si>
  <si>
    <t>配套资金保障能力如何</t>
  </si>
  <si>
    <t>处室与项目负责人沟通日期</t>
  </si>
  <si>
    <t>A:与项目承担单位沟通的业务处经办人</t>
  </si>
  <si>
    <t>B业务处具体审核人员</t>
  </si>
  <si>
    <t>项目可能存在的风险</t>
  </si>
  <si>
    <t>牵头单位诚信</t>
  </si>
  <si>
    <t>联合单位1诚信</t>
  </si>
  <si>
    <t>联合单位2诚信</t>
  </si>
  <si>
    <t>企业在研超限判断</t>
  </si>
  <si>
    <t>大型在研项目数</t>
  </si>
  <si>
    <t>大型在研项目金额</t>
  </si>
  <si>
    <t>大型在研项目清单1</t>
  </si>
  <si>
    <t>大型在研项目清单2</t>
  </si>
  <si>
    <t>大型在研项目清单3</t>
  </si>
  <si>
    <t>大型在研项目清单4</t>
  </si>
  <si>
    <t>大型在研项目清单5</t>
  </si>
  <si>
    <t>大型在研项目清单6</t>
  </si>
  <si>
    <t>大型在研项目清单7</t>
  </si>
  <si>
    <t>大型在研项目清单8</t>
  </si>
  <si>
    <t>大型在研项目清单9</t>
  </si>
  <si>
    <t>大型在研项目清单10</t>
  </si>
  <si>
    <t>大型在研项目清单11</t>
  </si>
  <si>
    <t>大型在研项目清单12</t>
  </si>
  <si>
    <t>大型在研项目清单13</t>
  </si>
  <si>
    <t>大型在研项目清单14</t>
  </si>
  <si>
    <t>大型在研项目清单15</t>
  </si>
  <si>
    <t>大型在研项目清单16</t>
  </si>
  <si>
    <t>大型在研项目清单17</t>
  </si>
  <si>
    <t>大型在研项目清单18</t>
  </si>
  <si>
    <t>大型在研项目清单19</t>
  </si>
  <si>
    <t>大型在研项目清单20</t>
  </si>
  <si>
    <t>大型在研项目清单21</t>
  </si>
  <si>
    <t>大型在研项目清单22</t>
  </si>
  <si>
    <t>大型在研项目清单23</t>
  </si>
  <si>
    <t>修改日期1</t>
  </si>
  <si>
    <t>大表</t>
  </si>
  <si>
    <t>9</t>
  </si>
  <si>
    <t>29</t>
  </si>
  <si>
    <t>IRIS</t>
  </si>
  <si>
    <t>储备库</t>
  </si>
  <si>
    <t>所属专项名称</t>
  </si>
  <si>
    <t>2020JJA110054</t>
  </si>
  <si>
    <t>面上项目</t>
  </si>
  <si>
    <t>一轮专家建议金额</t>
  </si>
  <si>
    <t>申报编号</t>
  </si>
  <si>
    <t>课题申报单位名称</t>
  </si>
  <si>
    <t>2021AB20159</t>
  </si>
  <si>
    <t>广西重点研发计划</t>
  </si>
  <si>
    <t>六、特色优势农业--方向20：农业重大技术攻关与产业应用示范</t>
  </si>
  <si>
    <t>方向20：农业重大技术攻关与产业应用示范</t>
  </si>
  <si>
    <t>广西香料型茉莉花品种筛选与生态高效栽培及产业化精深加工技术研究</t>
  </si>
  <si>
    <t xml:space="preserve">1.广西香料型茉莉花品种筛选
收集特色茉莉花优良品种及其近缘种，开展栽培适应性观测和种质资源综合评价，筛选香料型茉莉花优质种源。
2.广西茉莉花优良种质资源的离体保存与种苗繁育
建立种植保护区，保存茉莉花优良个体，采用组织培养技术开展特色资源的离体保存，建立无性繁殖技术体系，繁育优良种苗，提高生产效率。
3.广西优质茉莉花生态高效栽培技术研究
调整种植结构，引入多元化品种，采用套种及间种等模式，提高田间生物多样性，和单位面积产量；采用诱杀、生物防治等方针，减少化学农药使用；采用精准施肥技术，研究水肥一体化控制技术，开展茉莉花的生态高效栽培。
4.广西茉莉花产业化精深加工技术研究
研究茉莉花香气成分的释香机理和影响因素，测定不同茉莉花种源的香气成分组成和含量，筛选香气清灵，香料含量高的茉莉花品种。加强香料精深加工技术研究，提高茉莉花产品应用范围。
5.广西茉莉花标准化、规模化及机械化生产示范与应用推广
优化种植、采摘、加工及储藏技术，培训农户，增加滴灌、排水等农田基础设施建设，开展标准化、规模化种植生产；采用植保无人机喷施肥、药，提高机械化操作水平，提高生产效率。 </t>
  </si>
  <si>
    <t>广西壮族自治区林业科学研究院,横州市生产力促进中心,广西春之森茶业有限责任公司</t>
  </si>
  <si>
    <t>陈宝玲</t>
  </si>
  <si>
    <t>2农村处</t>
  </si>
  <si>
    <t>广西科技情报学会</t>
  </si>
  <si>
    <t>-</t>
  </si>
  <si>
    <t>广西壮族自治区林业科学研究院</t>
  </si>
  <si>
    <t>广西特色经济林培育与利用重点实验室</t>
  </si>
  <si>
    <t>广西林业科学研究院自20世纪50年代开始至今, 对以八角、肉桂天然香料加工进行了长期、系统的研究，林化领域研究在全国位居前列，取得了显著的科研成果，近几年获得的广西科技进步奖一等奖1项、二等奖2项、三等奖1项和广西技术发明奖三等奖1项、梁希林业科学技术奖三等奖1项。</t>
  </si>
  <si>
    <t>依托广西非木质林产品加工院士工作站，在蒋剑春院士及其团队的指导下，开展广西特色香料八角资源开发利用技术研究，为八角等天然香料的开发利用提供技术支撑和示范平台。</t>
  </si>
  <si>
    <t>八角茴油这一类大宗天然香料由于缺乏深加工产业化技术，产品科技含量低、品种结构单一，都是以原料形式出售，其销售价值低，经济效益差</t>
  </si>
  <si>
    <t>通过技术创新，开展新的高值化产品，以此调整企业产品结构，促进产品升级，丰富产品种类，提高企业产品的科技含量，积极适应市场需求和变化</t>
  </si>
  <si>
    <t>项目针对八角茴油进行全值利用研究，充分开发茴油单离产品，确定从茴油分离高含量茴脑、草蒿脑、芳樟醇的生产工艺路线及各工序相对应的技术参数，并研制与之相匹配的设备设施。项目生产的茴脑含量≥99%，草蒿脑含量≥99%，芳樟醇含量≥98%，将提高茴油的附加值。</t>
  </si>
  <si>
    <t xml:space="preserve">（1）解决八角茴油同时单离高含量茴脑、草蒿脑和芳樟醇等产品的关键技术。
（2）按照确定的工艺技术，研制与之相匹配的精馏塔设备设施（塔釜、填料、塔高、塔径、冷凝冷却设备、真空系统等）
</t>
  </si>
  <si>
    <t>1.申请专利1-2件；2.建立日处理0.5吨的香料单离生产线1条，产品有高品质茴脑≥99%、草蒿脑≥99%、芳樟醇≥98%等，产品指标以具有资质的第三方检测机构出具报告为准；3.研发平台1个。</t>
  </si>
  <si>
    <t>（1）研发出八角茴油高值化产品生产技术成果，申请专利1-2件，实现新增销售收入300万元/年以上
（2）建立日处理0.5吨的香料单离生产线1条，生产的产品草蒿脑含量≥99%，芳樟醇含量≥98%，茴脑≥99%。
（3）建设一支天然香料开发利用技术团队。项目实施期间新获得副高以上职称1人，或新培养博士生1人；项目结题后，核心团队在10人以上、其中副高职称或博士学历5名以上。
（4）完善一个天然香料加工利用技术示范平台，具有固定科研工作场所500m2以上，制定有管理、财务、绩效等制度</t>
  </si>
  <si>
    <t>天然香料加工领域</t>
  </si>
  <si>
    <t>/</t>
  </si>
  <si>
    <t>项目开展八角精深加工利用研究，丰富了八角产品品类，延伸了八角产业链，增强了企业的抗风险能力，提升了企业的市场竞争能力，推进八角产业的全面发展。目前，八角已经成为广西重要的特色产业，八角精深加工产品的多样化能够进一步刺激八角一产、二产、三产融合发展，增加就业，为群众开辟了脱贫增收新途径，带动全区经济的长足增长，助力乡村振兴。经过项目的实施，可为广西林业培养创新型人才，提升自主创新能力，对支撑广西建设生态的文明示范区和打造林业强区、推进生态文明建设和维护国家生态安全有重大意义。</t>
  </si>
  <si>
    <t>主要用于材料费、测试化验、差旅、劳务费等</t>
  </si>
  <si>
    <t>1:1</t>
  </si>
  <si>
    <t>六万林场创建于1951年，是自治区林业厅直属国有林场。2019年，林场实现总产值6.47亿元，林场资产总额达25.63亿元。配套资金可保障按比例匹配。</t>
  </si>
  <si>
    <t>（不填）</t>
  </si>
  <si>
    <t>本项目在实施过程中无人才和技术风险</t>
  </si>
  <si>
    <t/>
  </si>
  <si>
    <t>广西医科大学</t>
  </si>
  <si>
    <t>急性肾损伤前瞻性队列研究及预警-防控模式应用推广</t>
  </si>
  <si>
    <t>南宁市</t>
  </si>
  <si>
    <t>高等院校</t>
  </si>
  <si>
    <t>2020AC03003</t>
  </si>
  <si>
    <t>针对上述共性问题，以研究中心为平台积极开展以下工作：1、建立广西影像专科人才培训体系：整合挂靠我院的广西抗癌协会肿瘤影像专委会、广西临床重点专科（医学影像）、医学影像硕/博士学位授权点、国家级临床影像规培基地、广西肿瘤远程诊疗联盟等资源，建立该人才培训体系，为各级医院培养高层次研究型和临床实用型影像人才。2、构建广西临床影像多级多中心协同研究网络和大数据共享平台：构建三级医院、区县级医院、基层医院协同研究网络和大数据平台，组建影像创新研究团队，重点开展：（1）实用影像技术精准、规范化诊疗应用研究；（2）影像新技术拓展应用研究（MR功能影像、CT能谱等技术开发应用和影像引导下诊疗等）；（3）肿瘤分子靶向影像基础和临床转化应用研究；（4）影像技术卫生经济学评价和临床优选应用原则研究。 3、构建广西肿瘤影像技术规范化应用质控体系：组建由各层级医院参与组成的广西肿瘤影像质控团队，建立质控督导、考核、培训机制，持续提升广西肿瘤影像技术规范化应用水平。4、建立广西肿瘤影像专科联盟：依托研究中心组建由各层级医院组成的该专科联盟，以联盟为载体将肿瘤影像精准、规范化诊疗研究成果转化推广应用于各层级医院。</t>
  </si>
  <si>
    <t>1600速全自动生化分析仪的研制及应用</t>
  </si>
  <si>
    <t>2020AA22001AA</t>
  </si>
  <si>
    <t>广西“双百双新”产业项目-桂林市</t>
  </si>
  <si>
    <t>生化检测及免疫诊断试剂研发生产基地项目</t>
  </si>
  <si>
    <t>广西科技项目评估中心</t>
  </si>
  <si>
    <t>桂林优利特电子集团有限公司</t>
  </si>
  <si>
    <t>创新驱动发展专项</t>
  </si>
  <si>
    <t>2020JJB130152</t>
  </si>
  <si>
    <t>青年科学基金项目</t>
  </si>
  <si>
    <t>2020AB26016</t>
  </si>
  <si>
    <t>2021ZYZX3059</t>
  </si>
  <si>
    <t>广西中沛光电科技有限公司</t>
  </si>
  <si>
    <t>广西产研院人工智能与大数据应用研究所有限公司</t>
  </si>
  <si>
    <t>工程技术研究中心单位</t>
  </si>
  <si>
    <t>1</t>
  </si>
  <si>
    <t>2</t>
  </si>
  <si>
    <t>广西产研院人工智能与大数据应用研究所以推动人工智能和大数据领域科技成果转化和产业化为己任，打造广西人工智能和大数据领域的标杆科技创新企业，以一流技术、一流念、一流管理为保障，争创一流业绩。研究所与清华大学在科研创新及产业化方面紧密合作，联合组建由清华大学教授、国务院特殊津贴专家等领衔的高水平研发团队，在视觉人工智能、行业大数据应用等多个领域初步形成了一批具有广阔市场前景和技术竞争优势的产品和解决方案；与华中科技大学、广西大学、桂林理工大学等高校联合开展人才培养、科研攻关和成果转化合作；在北京、广州、深圳等一线城市建立了联合研发基地；立足广西、面向全国、辐射东盟，力争成为区域内人工智能和大数据研发与应用小高地。</t>
  </si>
  <si>
    <t>针对困扰研发费用投入统计录入的若干关键共性技术难题，突破人工智能和
大数据等先进技术应用研发的关键难点，创新特征提取算法等，建设高可扩
展性的接口封装对象，构造数据动态全栈安全，基于SaaS模式的混合云部署
，研发智能化运营级研发费用管理系统，全口径归集和提高企业研发费用投
入，高质量提升广西R&amp;D经费投入水平。</t>
  </si>
  <si>
    <t>1.流程自动化
企业研发费用管理涉及的流程逻辑较为专业和复杂。
2.勾稽关系研究
企业研发费用管理涉及企业财务管理。
3.票据智能识别
企业研发费用管理中产生大量的纸质和电子票据，传统的方式需要大量人工处理。
4.财务业务和数据烟囱
企业研发费用管理需要与其它财务系统进行业务与数据的互联互通。
5.数据安全保障
传统及单一的安全保障难以支撑运营级企业研发费用管理系统的安全运营。</t>
  </si>
  <si>
    <t xml:space="preserve">本项目提出创新改进RPA和数字孪生技术，突破企业研发费用管理和流程自动化关键技术，为企业节省成本，为企业负责人、技术人员和财务人员减轻负担；本项目引入勾稽关系概念，建立相应勾稽关系数学模型，为企业研发费用数据服务，使企业研发费用应归尽归；本项目创新和改进基于人工智能和大数据技术的研发费用智能化归集技术，实现票据的“一次录入、多元共享”；本项目创新性提出基于SaaS模式的研发费用对象自动化生成机制，建立API标准封装接口“对象林”，有效提升系统的安全推广复用和二次开发价值。本项目通过全栈安全性设计和灵活的混合云服务部署，实现数据在架构、算法、存储和代码等层面的全栈安全。
</t>
  </si>
  <si>
    <t>1.创新性运用 RPA 财务机器人、知识图谱、多源异构、数据挖掘和深度学习等技术轻量化实现企业研发费用的应归尽归，通过改进的 Surf 等特征提取算法有效提取企业研发费用特征，构建企业研发费用和财务数据之间的双向映射关系， 通过 ETL 技术进行数据处理， 形成企业财费税数据一体化数仓；
2.创新性提出企业研发费用数字孪生模型，通过数字孪生的“孪生”和“预测”特性实现企业研发费用的动态正向管理机制和研发费用投入的早期预警调节功能；
3.创新性研发基于人工智能和大数据技术的研发费用智能归集技术，通过自主研发的智能票据识别系统和票据画像系统，实现票据的“一次录入、多元共享”；
4.创新性提出基于 SaaS 模式的研发费用对象生成机制，建立 API 标准封装接口“对象林”，有效提升系统的安全推广复用和二次开发价值；
5.创新性提出数据动态全栈安全概念，通过灵活的混合云服务部署和全栈安全性设计，实现数据在架构、算法、存储和代码等层面的全栈安全。</t>
  </si>
  <si>
    <t>建立相关的勾稽关系数学模型， 为企业研发费用数据服务， 使企业研发费用应归尽归。</t>
  </si>
  <si>
    <t>技术指标、经济指标、人才队伍建设指标、其他指标</t>
  </si>
  <si>
    <t>技术指标：
1.研发智能化运营级研发费用管理系统（RCMS）； 
2.研发复杂场景多源异构数据智能生成和处理技术；     
3.研发包括数据勾稽关系在内的三个以上可普适应用的运营级数学模型；  
4.研发实现系统基于SaaS模式的公有云、私有云或专有云的混合部署算法； 
5.研发不少于三个原生API标准封装接口；
6.研发提出数据动态全栈安全机制并开发应用。
经济指标：
1.使用系统为1000家企业提供服务，项目实施期内新增产值达8000万元。
2.使用系统的企业中，享受加计扣除政策的企业数占比达60%，享受“研发投入奖励性后补助经费”的企业数占比达80%。
人才队伍建设指标：
1.建立和培养一批（不少于20人）人工智能、大数据技术和 企业研发经费管理人才；
2.培养项目管理专家不少于3人；
3.培养财务专家不少于3人；
4.培养或引进高级及以上职称人员不少于1人。
其他指标：
1.在基于Surf算法和ETL技术的企业研发  费用数据特征提取和映射关系的数学模型 、基于数据动态全栈安全技术的智能票据 识别和画像系统方面的成果以较高水平学术论文的形式公开发表，预期完成3篇以上核心期刊或高水平国际会议中英文学术论文，含英文论文1篇；
2.专利：申请不少于1项国际发明专利；                
3.软著：申请不少于3项软件著作权。</t>
  </si>
  <si>
    <t>企业研发经费管理</t>
  </si>
  <si>
    <t>项目实施期内新增产值达8000万</t>
  </si>
  <si>
    <t>1.对自治区的意义和效益。 预计系统在全区企业使用率在 80%的条件下， 广西 R&amp;D 投入占 GDP 比例将提高 20%， 组织科技成果转化数量增加 20%，高企发现和培育率达到 95%，基本实现高企的“应培尽培”，极大助力广西高企再倍增计划；使用系统的企业中，享受加计扣除政策的企业数占比达 60%，享受“研发投入奖励性后补助经费”的企业数占比达 80%。系统将解决企业研发费用归集不完全、 不规范和不准确等问题， 智能化提供企业研发费用投入的动态预测及调整意见，全口径归集和提高企业研发费用投入， 推动“十四五”广西科技创新“全社会研究与试验发展（R&amp;D）经费投入强度指标”高质量实现，助推广西科技创新水平整体跃升。
2.对全国的意义和效益。针对全国普遍存在具有科研投入的主体研发费用统计不全面、不规范、不准确、渠道不畅通，研发费用数据附加值低、可用性弱、赋能性差，研发费用投入不足，研发费用与科研成果共生关系较弱等系列痛点难点问题，本项目提出了一种具有外部集成创新性和内部内生创新性的解决方案，为解决全国普遍性研发投入不足问题提出了系统和产品级解决方案，为在全国进一步大范围推广打下坚实基础。</t>
  </si>
  <si>
    <t>设备费、测试化验加工费、差旅费/会议费/国际合作与交流费、出版/文献/信息传播/知识产权事务费、劳务费、专家咨询费、其他支出、间接费用</t>
  </si>
  <si>
    <t>申请财政经费500万，配套1500万，比例1:3</t>
  </si>
  <si>
    <t>良好</t>
  </si>
  <si>
    <t>广西壮族自治区畜牧研究所</t>
  </si>
  <si>
    <t>2016AA01018</t>
  </si>
  <si>
    <t>紫色象草新品种的区域试验与示范</t>
  </si>
  <si>
    <t>科研院所</t>
  </si>
  <si>
    <t>2020JJB140062</t>
  </si>
  <si>
    <t xml:space="preserve">1、研究IP3R激活导致的胞内钙稳态失衡在VILI的作用；
2、探讨IP3R激活介导内质网应激IRE1α和PERK信号通路触发炎症反应，导致VILI的机制；
3、探讨VILI机械牵张细胞IP3R激活导致线粒体功能障碍触发炎症反应的分子机制。
</t>
  </si>
  <si>
    <t>稀土金属冶炼关键技术与智能化产线研发及应用</t>
  </si>
  <si>
    <t>2020AB12006</t>
  </si>
  <si>
    <t>三、新一代信息技术--方向12：人工智能技术研发与应用示范</t>
  </si>
  <si>
    <t>人工智能技术研发与应用示范</t>
  </si>
  <si>
    <t>贺州市金利新材料有限公司,桂林智工科技有限责任公司,桂林电子科技大学</t>
  </si>
  <si>
    <t>2020JJA110038</t>
  </si>
  <si>
    <t>2020AC19081</t>
  </si>
  <si>
    <t>2021ZYZX2002</t>
  </si>
  <si>
    <t>中国地质科学院岩溶地质研究所</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</si>
</sst>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 numFmtId="177" formatCode="0_ "/>
  </numFmts>
  <fonts count="36">
    <font>
      <sz val="11"/>
      <name val="宋体"/>
      <charset val="134"/>
    </font>
    <font>
      <b/>
      <sz val="11"/>
      <color rgb="FF000000"/>
      <name val="微软雅黑"/>
      <charset val="134"/>
    </font>
    <font>
      <sz val="11"/>
      <color rgb="FF000000"/>
      <name val="微软雅黑"/>
      <charset val="134"/>
    </font>
    <font>
      <sz val="11"/>
      <color rgb="FF000000"/>
      <name val="宋体"/>
      <charset val="134"/>
    </font>
    <font>
      <b/>
      <sz val="11"/>
      <name val="微软雅黑"/>
      <charset val="134"/>
    </font>
    <font>
      <sz val="6"/>
      <color rgb="FF000000"/>
      <name val="微软雅黑"/>
      <charset val="134"/>
    </font>
    <font>
      <b/>
      <sz val="11"/>
      <color rgb="FF000000"/>
      <name val="宋体"/>
      <charset val="134"/>
    </font>
    <font>
      <b/>
      <sz val="11"/>
      <color theme="1"/>
      <name val="Times New Roman"/>
      <charset val="134"/>
    </font>
    <font>
      <sz val="11"/>
      <color theme="1"/>
      <name val="Times New Roman"/>
      <charset val="134"/>
    </font>
    <font>
      <sz val="16"/>
      <color theme="1"/>
      <name val="黑体"/>
      <charset val="134"/>
    </font>
    <font>
      <sz val="22"/>
      <color theme="1"/>
      <name val="方正小标宋简体"/>
      <charset val="134"/>
    </font>
    <font>
      <sz val="11"/>
      <color theme="1"/>
      <name val="仿宋_GB2312"/>
      <charset val="134"/>
    </font>
    <font>
      <sz val="11"/>
      <name val="Times New Roman"/>
      <charset val="134"/>
    </font>
    <font>
      <sz val="11"/>
      <color rgb="FF000000"/>
      <name val="Times New Roman"/>
      <charset val="134"/>
    </font>
    <font>
      <b/>
      <sz val="15"/>
      <color theme="3"/>
      <name val="宋体"/>
      <charset val="134"/>
      <scheme val="minor"/>
    </font>
    <font>
      <sz val="11"/>
      <color theme="1"/>
      <name val="宋体"/>
      <charset val="134"/>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name val="黑体"/>
      <charset val="134"/>
    </font>
    <font>
      <sz val="11"/>
      <color theme="1"/>
      <name val="宋体"/>
      <charset val="134"/>
    </font>
  </fonts>
  <fills count="37">
    <fill>
      <patternFill patternType="none"/>
    </fill>
    <fill>
      <patternFill patternType="gray125"/>
    </fill>
    <fill>
      <patternFill patternType="solid">
        <fgColor rgb="FFFFFF00"/>
        <bgColor indexed="64"/>
      </patternFill>
    </fill>
    <fill>
      <patternFill patternType="solid">
        <fgColor rgb="FFEAF1DD"/>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9" fillId="11" borderId="0" applyNumberFormat="0" applyBorder="0" applyAlignment="0" applyProtection="0">
      <alignment vertical="center"/>
    </xf>
    <xf numFmtId="0" fontId="21" fillId="12"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9" fillId="9" borderId="0" applyNumberFormat="0" applyBorder="0" applyAlignment="0" applyProtection="0">
      <alignment vertical="center"/>
    </xf>
    <xf numFmtId="0" fontId="22" fillId="14" borderId="0" applyNumberFormat="0" applyBorder="0" applyAlignment="0" applyProtection="0">
      <alignment vertical="center"/>
    </xf>
    <xf numFmtId="43" fontId="15" fillId="0" borderId="0" applyFont="0" applyFill="0" applyBorder="0" applyAlignment="0" applyProtection="0">
      <alignment vertical="center"/>
    </xf>
    <xf numFmtId="0" fontId="23" fillId="16"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6" borderId="8" applyNumberFormat="0" applyFont="0" applyAlignment="0" applyProtection="0">
      <alignment vertical="center"/>
    </xf>
    <xf numFmtId="0" fontId="23" fillId="18"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6" applyNumberFormat="0" applyFill="0" applyAlignment="0" applyProtection="0">
      <alignment vertical="center"/>
    </xf>
    <xf numFmtId="0" fontId="18" fillId="0" borderId="6" applyNumberFormat="0" applyFill="0" applyAlignment="0" applyProtection="0">
      <alignment vertical="center"/>
    </xf>
    <xf numFmtId="0" fontId="23" fillId="19" borderId="0" applyNumberFormat="0" applyBorder="0" applyAlignment="0" applyProtection="0">
      <alignment vertical="center"/>
    </xf>
    <xf numFmtId="0" fontId="17" fillId="0" borderId="7" applyNumberFormat="0" applyFill="0" applyAlignment="0" applyProtection="0">
      <alignment vertical="center"/>
    </xf>
    <xf numFmtId="0" fontId="23" fillId="20" borderId="0" applyNumberFormat="0" applyBorder="0" applyAlignment="0" applyProtection="0">
      <alignment vertical="center"/>
    </xf>
    <xf numFmtId="0" fontId="20" fillId="8" borderId="9" applyNumberFormat="0" applyAlignment="0" applyProtection="0">
      <alignment vertical="center"/>
    </xf>
    <xf numFmtId="0" fontId="24" fillId="8" borderId="10" applyNumberFormat="0" applyAlignment="0" applyProtection="0">
      <alignment vertical="center"/>
    </xf>
    <xf numFmtId="0" fontId="30" fillId="23" borderId="11" applyNumberFormat="0" applyAlignment="0" applyProtection="0">
      <alignment vertical="center"/>
    </xf>
    <xf numFmtId="0" fontId="19" fillId="24" borderId="0" applyNumberFormat="0" applyBorder="0" applyAlignment="0" applyProtection="0">
      <alignment vertical="center"/>
    </xf>
    <xf numFmtId="0" fontId="23" fillId="2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29" borderId="0" applyNumberFormat="0" applyBorder="0" applyAlignment="0" applyProtection="0">
      <alignment vertical="center"/>
    </xf>
    <xf numFmtId="0" fontId="29" fillId="17" borderId="0" applyNumberFormat="0" applyBorder="0" applyAlignment="0" applyProtection="0">
      <alignment vertical="center"/>
    </xf>
    <xf numFmtId="0" fontId="19" fillId="10"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28" borderId="0" applyNumberFormat="0" applyBorder="0" applyAlignment="0" applyProtection="0">
      <alignment vertical="center"/>
    </xf>
    <xf numFmtId="0" fontId="19" fillId="13" borderId="0" applyNumberFormat="0" applyBorder="0" applyAlignment="0" applyProtection="0">
      <alignment vertical="center"/>
    </xf>
    <xf numFmtId="0" fontId="23" fillId="30" borderId="0" applyNumberFormat="0" applyBorder="0" applyAlignment="0" applyProtection="0">
      <alignment vertical="center"/>
    </xf>
    <xf numFmtId="0" fontId="23" fillId="22"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3" fillId="34" borderId="0" applyNumberFormat="0" applyBorder="0" applyAlignment="0" applyProtection="0">
      <alignment vertical="center"/>
    </xf>
    <xf numFmtId="0" fontId="19" fillId="7" borderId="0" applyNumberFormat="0" applyBorder="0" applyAlignment="0" applyProtection="0">
      <alignment vertical="center"/>
    </xf>
    <xf numFmtId="0" fontId="23" fillId="15" borderId="0" applyNumberFormat="0" applyBorder="0" applyAlignment="0" applyProtection="0">
      <alignment vertical="center"/>
    </xf>
    <xf numFmtId="0" fontId="23" fillId="21" borderId="0" applyNumberFormat="0" applyBorder="0" applyAlignment="0" applyProtection="0">
      <alignment vertical="center"/>
    </xf>
    <xf numFmtId="0" fontId="19" fillId="35" borderId="0" applyNumberFormat="0" applyBorder="0" applyAlignment="0" applyProtection="0">
      <alignment vertical="center"/>
    </xf>
    <xf numFmtId="0" fontId="23" fillId="36"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3" fillId="2" borderId="0" xfId="0" applyFont="1" applyFill="1">
      <alignment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left" vertical="center"/>
    </xf>
    <xf numFmtId="0" fontId="2"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3" fillId="3" borderId="0" xfId="0" applyFont="1" applyFill="1">
      <alignment vertical="center"/>
    </xf>
    <xf numFmtId="0" fontId="2" fillId="3" borderId="0" xfId="0" applyFont="1" applyFill="1" applyAlignment="1">
      <alignment horizontal="center" vertical="center" wrapText="1"/>
    </xf>
    <xf numFmtId="0" fontId="4" fillId="0" borderId="0" xfId="0" applyFont="1" applyAlignment="1">
      <alignment horizontal="center" vertical="center" wrapText="1"/>
    </xf>
    <xf numFmtId="0" fontId="3" fillId="0" borderId="0" xfId="0" applyFont="1" applyAlignment="1"/>
    <xf numFmtId="14" fontId="2" fillId="0" borderId="0" xfId="0" applyNumberFormat="1" applyFont="1" applyAlignment="1">
      <alignment horizontal="center" vertical="center" wrapText="1"/>
    </xf>
    <xf numFmtId="0" fontId="5" fillId="4" borderId="2" xfId="0" applyFont="1" applyFill="1" applyBorder="1" applyAlignment="1">
      <alignment vertical="center" wrapText="1"/>
    </xf>
    <xf numFmtId="49" fontId="5" fillId="4" borderId="2" xfId="0" applyNumberFormat="1" applyFont="1" applyFill="1" applyBorder="1" applyAlignment="1">
      <alignment horizontal="center" vertical="center" wrapText="1"/>
    </xf>
    <xf numFmtId="0" fontId="6" fillId="0" borderId="0" xfId="0" applyFont="1">
      <alignment vertical="center"/>
    </xf>
    <xf numFmtId="49" fontId="5" fillId="4" borderId="2" xfId="0" applyNumberFormat="1" applyFont="1" applyFill="1" applyBorder="1" applyAlignment="1">
      <alignment vertical="center" wrapText="1"/>
    </xf>
    <xf numFmtId="0" fontId="7" fillId="0" borderId="0" xfId="0" applyFont="1">
      <alignment vertical="center"/>
    </xf>
    <xf numFmtId="0" fontId="8" fillId="5" borderId="0" xfId="0" applyFont="1" applyFill="1" applyAlignment="1">
      <alignment vertical="center" wrapText="1"/>
    </xf>
    <xf numFmtId="0" fontId="9" fillId="0" borderId="0" xfId="0" applyFont="1">
      <alignment vertical="center"/>
    </xf>
    <xf numFmtId="0" fontId="10" fillId="5" borderId="0" xfId="0" applyFont="1" applyFill="1" applyAlignment="1">
      <alignment horizontal="center" vertical="center" wrapText="1"/>
    </xf>
    <xf numFmtId="0" fontId="10" fillId="5" borderId="0" xfId="0" applyFont="1" applyFill="1" applyAlignment="1">
      <alignment horizontal="left" vertical="center" wrapText="1"/>
    </xf>
    <xf numFmtId="0" fontId="11" fillId="0" borderId="3" xfId="0" applyFont="1" applyBorder="1" applyAlignment="1">
      <alignment horizontal="right" vertical="center"/>
    </xf>
    <xf numFmtId="0" fontId="12" fillId="5" borderId="2" xfId="0" applyFont="1" applyFill="1" applyBorder="1" applyAlignment="1">
      <alignment horizontal="center" vertical="center" wrapText="1"/>
    </xf>
    <xf numFmtId="176" fontId="12" fillId="5"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0" fillId="5"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177" fontId="12" fillId="0" borderId="4"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177" fontId="12" fillId="0" borderId="2" xfId="0" applyNumberFormat="1" applyFont="1" applyBorder="1" applyAlignment="1">
      <alignment horizontal="center" vertical="center"/>
    </xf>
    <xf numFmtId="0" fontId="13"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zoomScale="85" zoomScaleNormal="85" topLeftCell="A13" workbookViewId="0">
      <selection activeCell="C6" sqref="C6"/>
    </sheetView>
  </sheetViews>
  <sheetFormatPr defaultColWidth="9" defaultRowHeight="13.5"/>
  <cols>
    <col min="1" max="1" width="5.625" customWidth="1"/>
    <col min="2" max="2" width="44.125" customWidth="1"/>
    <col min="3" max="3" width="52.5" customWidth="1"/>
    <col min="4" max="4" width="7.5" customWidth="1"/>
    <col min="5" max="5" width="8.875" customWidth="1"/>
    <col min="6" max="6" width="7.5" customWidth="1"/>
    <col min="7" max="9" width="11.025" customWidth="1"/>
    <col min="10" max="10" width="7.64166666666667" customWidth="1"/>
  </cols>
  <sheetData>
    <row r="1" ht="25" customHeight="1" spans="1:1">
      <c r="A1" s="22" t="s">
        <v>0</v>
      </c>
    </row>
    <row r="2" ht="39" customHeight="1" spans="1:10">
      <c r="A2" s="23" t="s">
        <v>1</v>
      </c>
      <c r="B2" s="24"/>
      <c r="C2" s="24"/>
      <c r="D2" s="23"/>
      <c r="E2" s="23"/>
      <c r="F2" s="23"/>
      <c r="G2" s="23"/>
      <c r="H2" s="23"/>
      <c r="I2" s="23"/>
      <c r="J2" s="23"/>
    </row>
    <row r="3" ht="20" customHeight="1" spans="1:10">
      <c r="A3" s="25" t="s">
        <v>2</v>
      </c>
      <c r="B3" s="25"/>
      <c r="C3" s="25"/>
      <c r="D3" s="25"/>
      <c r="E3" s="25"/>
      <c r="F3" s="25"/>
      <c r="G3" s="25"/>
      <c r="H3" s="25"/>
      <c r="I3" s="25"/>
      <c r="J3" s="25"/>
    </row>
    <row r="4" s="20" customFormat="1" ht="34.5" customHeight="1" spans="1:10">
      <c r="A4" s="26" t="s">
        <v>3</v>
      </c>
      <c r="B4" s="26" t="s">
        <v>4</v>
      </c>
      <c r="C4" s="26" t="s">
        <v>5</v>
      </c>
      <c r="D4" s="26" t="s">
        <v>6</v>
      </c>
      <c r="E4" s="26" t="s">
        <v>7</v>
      </c>
      <c r="F4" s="27" t="s">
        <v>8</v>
      </c>
      <c r="G4" s="27" t="s">
        <v>9</v>
      </c>
      <c r="H4" s="27" t="s">
        <v>10</v>
      </c>
      <c r="I4" s="27" t="s">
        <v>11</v>
      </c>
      <c r="J4" s="26" t="s">
        <v>12</v>
      </c>
    </row>
    <row r="5" s="21" customFormat="1" ht="48" customHeight="1" spans="1:10">
      <c r="A5" s="28">
        <v>1</v>
      </c>
      <c r="B5" s="29" t="s">
        <v>13</v>
      </c>
      <c r="C5" s="30" t="s">
        <v>14</v>
      </c>
      <c r="D5" s="26" t="s">
        <v>15</v>
      </c>
      <c r="E5" s="28" t="s">
        <v>16</v>
      </c>
      <c r="F5" s="31">
        <v>600</v>
      </c>
      <c r="G5" s="31">
        <v>360</v>
      </c>
      <c r="H5" s="31">
        <v>120</v>
      </c>
      <c r="I5" s="31">
        <v>120</v>
      </c>
      <c r="J5" s="28"/>
    </row>
    <row r="6" s="21" customFormat="1" ht="48" customHeight="1" spans="1:10">
      <c r="A6" s="28">
        <v>2</v>
      </c>
      <c r="B6" s="29" t="s">
        <v>17</v>
      </c>
      <c r="C6" s="30" t="s">
        <v>18</v>
      </c>
      <c r="D6" s="26" t="s">
        <v>19</v>
      </c>
      <c r="E6" s="28" t="s">
        <v>20</v>
      </c>
      <c r="F6" s="31">
        <v>600</v>
      </c>
      <c r="G6" s="31">
        <v>360</v>
      </c>
      <c r="H6" s="31">
        <v>120</v>
      </c>
      <c r="I6" s="31">
        <v>120</v>
      </c>
      <c r="J6" s="28"/>
    </row>
    <row r="7" s="21" customFormat="1" ht="42" customHeight="1" spans="1:10">
      <c r="A7" s="28">
        <v>3</v>
      </c>
      <c r="B7" s="29" t="s">
        <v>21</v>
      </c>
      <c r="C7" s="30" t="s">
        <v>22</v>
      </c>
      <c r="D7" s="26" t="s">
        <v>23</v>
      </c>
      <c r="E7" s="28" t="s">
        <v>20</v>
      </c>
      <c r="F7" s="31">
        <v>320</v>
      </c>
      <c r="G7" s="31">
        <v>320</v>
      </c>
      <c r="H7" s="31">
        <v>0</v>
      </c>
      <c r="I7" s="31">
        <v>0</v>
      </c>
      <c r="J7" s="28"/>
    </row>
    <row r="8" s="21" customFormat="1" ht="42" customHeight="1" spans="1:10">
      <c r="A8" s="28">
        <v>4</v>
      </c>
      <c r="B8" s="29" t="s">
        <v>24</v>
      </c>
      <c r="C8" s="30" t="s">
        <v>25</v>
      </c>
      <c r="D8" s="26" t="s">
        <v>26</v>
      </c>
      <c r="E8" s="28" t="s">
        <v>20</v>
      </c>
      <c r="F8" s="31">
        <v>500</v>
      </c>
      <c r="G8" s="31">
        <v>355</v>
      </c>
      <c r="H8" s="31">
        <v>72.5</v>
      </c>
      <c r="I8" s="31">
        <v>72.5</v>
      </c>
      <c r="J8" s="28"/>
    </row>
    <row r="9" s="21" customFormat="1" ht="42" customHeight="1" spans="1:10">
      <c r="A9" s="28">
        <v>5</v>
      </c>
      <c r="B9" s="29" t="s">
        <v>27</v>
      </c>
      <c r="C9" s="30" t="s">
        <v>28</v>
      </c>
      <c r="D9" s="26" t="s">
        <v>29</v>
      </c>
      <c r="E9" s="28" t="s">
        <v>20</v>
      </c>
      <c r="F9" s="31">
        <v>600</v>
      </c>
      <c r="G9" s="31">
        <v>400</v>
      </c>
      <c r="H9" s="31">
        <v>100</v>
      </c>
      <c r="I9" s="31">
        <v>100</v>
      </c>
      <c r="J9" s="28"/>
    </row>
    <row r="10" s="21" customFormat="1" ht="42" customHeight="1" spans="1:10">
      <c r="A10" s="28">
        <v>6</v>
      </c>
      <c r="B10" s="29" t="s">
        <v>30</v>
      </c>
      <c r="C10" s="30" t="s">
        <v>31</v>
      </c>
      <c r="D10" s="26" t="s">
        <v>32</v>
      </c>
      <c r="E10" s="28" t="s">
        <v>20</v>
      </c>
      <c r="F10" s="31">
        <v>600</v>
      </c>
      <c r="G10" s="31">
        <v>410</v>
      </c>
      <c r="H10" s="31">
        <v>95</v>
      </c>
      <c r="I10" s="31">
        <v>95</v>
      </c>
      <c r="J10" s="28"/>
    </row>
    <row r="11" s="21" customFormat="1" ht="48" customHeight="1" spans="1:10">
      <c r="A11" s="28">
        <v>7</v>
      </c>
      <c r="B11" s="29" t="s">
        <v>33</v>
      </c>
      <c r="C11" s="30" t="s">
        <v>34</v>
      </c>
      <c r="D11" s="26" t="s">
        <v>35</v>
      </c>
      <c r="E11" s="28" t="s">
        <v>20</v>
      </c>
      <c r="F11" s="31">
        <v>700</v>
      </c>
      <c r="G11" s="31">
        <v>472</v>
      </c>
      <c r="H11" s="31">
        <v>114</v>
      </c>
      <c r="I11" s="31">
        <v>114</v>
      </c>
      <c r="J11" s="28"/>
    </row>
    <row r="12" s="21" customFormat="1" ht="48" customHeight="1" spans="1:10">
      <c r="A12" s="28">
        <v>8</v>
      </c>
      <c r="B12" s="29" t="s">
        <v>36</v>
      </c>
      <c r="C12" s="29" t="s">
        <v>37</v>
      </c>
      <c r="D12" s="26" t="s">
        <v>38</v>
      </c>
      <c r="E12" s="28" t="s">
        <v>39</v>
      </c>
      <c r="F12" s="32">
        <v>800</v>
      </c>
      <c r="G12" s="33" t="s">
        <v>40</v>
      </c>
      <c r="H12" s="32">
        <v>300</v>
      </c>
      <c r="I12" s="32">
        <v>300</v>
      </c>
      <c r="J12" s="28"/>
    </row>
    <row r="13" s="21" customFormat="1" ht="48" customHeight="1" spans="1:10">
      <c r="A13" s="28">
        <v>9</v>
      </c>
      <c r="B13" s="29" t="s">
        <v>41</v>
      </c>
      <c r="C13" s="29" t="s">
        <v>42</v>
      </c>
      <c r="D13" s="26" t="s">
        <v>43</v>
      </c>
      <c r="E13" s="28" t="s">
        <v>44</v>
      </c>
      <c r="F13" s="34"/>
      <c r="G13" s="33" t="s">
        <v>40</v>
      </c>
      <c r="H13" s="34"/>
      <c r="I13" s="34"/>
      <c r="J13" s="28"/>
    </row>
    <row r="14" s="21" customFormat="1" ht="48" customHeight="1" spans="1:10">
      <c r="A14" s="28">
        <v>10</v>
      </c>
      <c r="B14" s="29" t="s">
        <v>45</v>
      </c>
      <c r="C14" s="29" t="s">
        <v>46</v>
      </c>
      <c r="D14" s="26" t="s">
        <v>47</v>
      </c>
      <c r="E14" s="28" t="s">
        <v>44</v>
      </c>
      <c r="F14" s="35">
        <v>650</v>
      </c>
      <c r="G14" s="33">
        <v>520</v>
      </c>
      <c r="H14" s="33">
        <v>130</v>
      </c>
      <c r="I14" s="33">
        <v>0</v>
      </c>
      <c r="J14" s="28"/>
    </row>
    <row r="15" s="21" customFormat="1" ht="48" customHeight="1" spans="1:10">
      <c r="A15" s="28">
        <v>11</v>
      </c>
      <c r="B15" s="29" t="s">
        <v>48</v>
      </c>
      <c r="C15" s="29" t="s">
        <v>49</v>
      </c>
      <c r="D15" s="26" t="s">
        <v>50</v>
      </c>
      <c r="E15" s="28" t="s">
        <v>44</v>
      </c>
      <c r="F15" s="35">
        <v>680</v>
      </c>
      <c r="G15" s="33">
        <v>544</v>
      </c>
      <c r="H15" s="33">
        <v>136</v>
      </c>
      <c r="I15" s="33">
        <v>0</v>
      </c>
      <c r="J15" s="28"/>
    </row>
    <row r="16" s="21" customFormat="1" ht="48" customHeight="1" spans="1:10">
      <c r="A16" s="28">
        <v>12</v>
      </c>
      <c r="B16" s="29" t="s">
        <v>51</v>
      </c>
      <c r="C16" s="29" t="s">
        <v>52</v>
      </c>
      <c r="D16" s="26" t="s">
        <v>53</v>
      </c>
      <c r="E16" s="28" t="s">
        <v>44</v>
      </c>
      <c r="F16" s="35">
        <v>400</v>
      </c>
      <c r="G16" s="33">
        <v>320</v>
      </c>
      <c r="H16" s="33">
        <v>80</v>
      </c>
      <c r="I16" s="33">
        <v>0</v>
      </c>
      <c r="J16" s="28"/>
    </row>
    <row r="17" s="21" customFormat="1" ht="48" customHeight="1" spans="1:10">
      <c r="A17" s="28">
        <v>13</v>
      </c>
      <c r="B17" s="29" t="s">
        <v>54</v>
      </c>
      <c r="C17" s="29" t="s">
        <v>55</v>
      </c>
      <c r="D17" s="28" t="s">
        <v>56</v>
      </c>
      <c r="E17" s="28" t="s">
        <v>57</v>
      </c>
      <c r="F17" s="31">
        <v>600</v>
      </c>
      <c r="G17" s="31">
        <v>360</v>
      </c>
      <c r="H17" s="31">
        <v>240</v>
      </c>
      <c r="I17" s="36">
        <v>0</v>
      </c>
      <c r="J17" s="28"/>
    </row>
    <row r="18" s="21" customFormat="1" ht="48" customHeight="1" spans="1:10">
      <c r="A18" s="28">
        <v>14</v>
      </c>
      <c r="B18" s="29" t="s">
        <v>58</v>
      </c>
      <c r="C18" s="29" t="s">
        <v>59</v>
      </c>
      <c r="D18" s="26" t="s">
        <v>60</v>
      </c>
      <c r="E18" s="28" t="s">
        <v>61</v>
      </c>
      <c r="F18" s="31">
        <v>500</v>
      </c>
      <c r="G18" s="31">
        <v>379</v>
      </c>
      <c r="H18" s="31">
        <v>121</v>
      </c>
      <c r="I18" s="31">
        <v>0</v>
      </c>
      <c r="J18" s="28"/>
    </row>
  </sheetData>
  <mergeCells count="5">
    <mergeCell ref="A2:J2"/>
    <mergeCell ref="A3:J3"/>
    <mergeCell ref="F12:F13"/>
    <mergeCell ref="H12:H13"/>
    <mergeCell ref="I12:I13"/>
  </mergeCells>
  <printOptions horizontalCentered="1"/>
  <pageMargins left="0.700694444444445" right="0.700694444444445" top="0.948611111111111" bottom="0.948611111111111" header="0.298611111111111" footer="0.495833333333333"/>
  <pageSetup paperSize="9" scale="80" firstPageNumber="3" fitToHeight="0" orientation="landscape" useFirstPageNumber="1" horizontalDpi="600"/>
  <headerFooter differentOddEven="1">
    <oddFooter>&amp;R&amp;16— &amp;P —</oddFooter>
    <evenFooter>&amp;L&amp;16—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B3"/>
  <sheetViews>
    <sheetView workbookViewId="0">
      <selection activeCell="N26" sqref="N26"/>
    </sheetView>
  </sheetViews>
  <sheetFormatPr defaultColWidth="9" defaultRowHeight="13.5" outlineLevelRow="2"/>
  <cols>
    <col min="23" max="23" width="9" style="4"/>
  </cols>
  <sheetData>
    <row r="1" s="1" customFormat="1" ht="35.1" customHeight="1" spans="1:132">
      <c r="A1" s="5" t="s">
        <v>62</v>
      </c>
      <c r="B1" s="5" t="s">
        <v>63</v>
      </c>
      <c r="C1" s="5" t="s">
        <v>64</v>
      </c>
      <c r="D1" s="5" t="s">
        <v>65</v>
      </c>
      <c r="E1" s="5" t="s">
        <v>66</v>
      </c>
      <c r="F1" s="5" t="s">
        <v>67</v>
      </c>
      <c r="G1" s="5" t="s">
        <v>68</v>
      </c>
      <c r="H1" s="5" t="s">
        <v>69</v>
      </c>
      <c r="I1" s="5" t="s">
        <v>70</v>
      </c>
      <c r="J1" s="5" t="s">
        <v>71</v>
      </c>
      <c r="K1" s="5" t="s">
        <v>72</v>
      </c>
      <c r="L1" s="5" t="s">
        <v>73</v>
      </c>
      <c r="M1" s="5" t="s">
        <v>74</v>
      </c>
      <c r="N1" s="5" t="s">
        <v>75</v>
      </c>
      <c r="O1" s="5" t="s">
        <v>76</v>
      </c>
      <c r="P1" s="5" t="s">
        <v>77</v>
      </c>
      <c r="Q1" s="5" t="s">
        <v>78</v>
      </c>
      <c r="R1" s="5" t="s">
        <v>79</v>
      </c>
      <c r="S1" s="5" t="s">
        <v>80</v>
      </c>
      <c r="T1" s="5" t="s">
        <v>81</v>
      </c>
      <c r="U1" s="5" t="s">
        <v>82</v>
      </c>
      <c r="V1" s="5" t="s">
        <v>83</v>
      </c>
      <c r="W1" s="10" t="s">
        <v>84</v>
      </c>
      <c r="X1" s="5" t="s">
        <v>85</v>
      </c>
      <c r="Y1" s="5" t="s">
        <v>86</v>
      </c>
      <c r="Z1" s="5" t="s">
        <v>87</v>
      </c>
      <c r="AA1" s="5" t="s">
        <v>88</v>
      </c>
      <c r="AB1" s="5" t="s">
        <v>89</v>
      </c>
      <c r="AC1" s="5" t="s">
        <v>90</v>
      </c>
      <c r="AD1" s="5" t="s">
        <v>91</v>
      </c>
      <c r="AE1" s="5" t="s">
        <v>92</v>
      </c>
      <c r="AF1" s="5" t="s">
        <v>93</v>
      </c>
      <c r="AG1" s="5" t="s">
        <v>94</v>
      </c>
      <c r="AH1" s="5" t="s">
        <v>95</v>
      </c>
      <c r="AI1" s="5" t="s">
        <v>96</v>
      </c>
      <c r="AJ1" s="5" t="s">
        <v>97</v>
      </c>
      <c r="AK1" s="5" t="s">
        <v>98</v>
      </c>
      <c r="AL1" s="11" t="s">
        <v>99</v>
      </c>
      <c r="AM1" s="11" t="s">
        <v>100</v>
      </c>
      <c r="AN1" s="11" t="s">
        <v>101</v>
      </c>
      <c r="AO1" s="11" t="s">
        <v>102</v>
      </c>
      <c r="AP1" s="11" t="s">
        <v>103</v>
      </c>
      <c r="AQ1" s="11" t="s">
        <v>104</v>
      </c>
      <c r="AR1" s="11" t="s">
        <v>105</v>
      </c>
      <c r="AS1" s="11" t="s">
        <v>106</v>
      </c>
      <c r="AT1" s="11" t="s">
        <v>107</v>
      </c>
      <c r="AU1" s="11" t="s">
        <v>108</v>
      </c>
      <c r="AV1" s="11" t="s">
        <v>109</v>
      </c>
      <c r="AW1" s="11" t="s">
        <v>110</v>
      </c>
      <c r="AX1" s="11" t="s">
        <v>111</v>
      </c>
      <c r="AY1" s="11" t="s">
        <v>112</v>
      </c>
      <c r="AZ1" s="11" t="s">
        <v>113</v>
      </c>
      <c r="BA1" s="11" t="s">
        <v>114</v>
      </c>
      <c r="BB1" s="11" t="s">
        <v>115</v>
      </c>
      <c r="BC1" s="11" t="s">
        <v>116</v>
      </c>
      <c r="BD1" s="11" t="s">
        <v>117</v>
      </c>
      <c r="BE1" s="11" t="s">
        <v>118</v>
      </c>
      <c r="BF1" s="11" t="s">
        <v>119</v>
      </c>
      <c r="BG1" s="11" t="s">
        <v>120</v>
      </c>
      <c r="BH1" s="11" t="s">
        <v>121</v>
      </c>
      <c r="BI1" s="11" t="s">
        <v>122</v>
      </c>
      <c r="BJ1" s="11" t="s">
        <v>123</v>
      </c>
      <c r="BK1" s="11" t="s">
        <v>124</v>
      </c>
      <c r="BL1" s="11" t="s">
        <v>125</v>
      </c>
      <c r="BM1" s="11"/>
      <c r="BN1" s="5" t="s">
        <v>126</v>
      </c>
      <c r="BO1" s="5" t="s">
        <v>127</v>
      </c>
      <c r="BP1" s="5" t="s">
        <v>128</v>
      </c>
      <c r="BQ1" s="1" t="s">
        <v>129</v>
      </c>
      <c r="BR1" s="5" t="s">
        <v>130</v>
      </c>
      <c r="BS1" s="5" t="s">
        <v>131</v>
      </c>
      <c r="BT1" s="5" t="s">
        <v>132</v>
      </c>
      <c r="BU1" s="5" t="s">
        <v>133</v>
      </c>
      <c r="BV1" s="5" t="s">
        <v>134</v>
      </c>
      <c r="BW1" s="5" t="s">
        <v>135</v>
      </c>
      <c r="BX1" s="5" t="s">
        <v>136</v>
      </c>
      <c r="BY1" s="5" t="s">
        <v>137</v>
      </c>
      <c r="BZ1" s="5" t="s">
        <v>138</v>
      </c>
      <c r="CA1" s="5" t="s">
        <v>139</v>
      </c>
      <c r="CB1" s="5" t="s">
        <v>140</v>
      </c>
      <c r="CC1" s="5" t="s">
        <v>141</v>
      </c>
      <c r="CD1" s="5" t="s">
        <v>142</v>
      </c>
      <c r="CE1" s="5" t="s">
        <v>143</v>
      </c>
      <c r="CF1" s="5" t="s">
        <v>144</v>
      </c>
      <c r="CG1" s="5" t="s">
        <v>145</v>
      </c>
      <c r="CH1" s="5" t="s">
        <v>146</v>
      </c>
      <c r="CI1" s="5" t="s">
        <v>147</v>
      </c>
      <c r="CJ1" s="5" t="s">
        <v>148</v>
      </c>
      <c r="CK1" s="5" t="s">
        <v>149</v>
      </c>
      <c r="CL1" s="5" t="s">
        <v>150</v>
      </c>
      <c r="CM1" s="5" t="s">
        <v>151</v>
      </c>
      <c r="CN1" s="5" t="s">
        <v>152</v>
      </c>
      <c r="CO1" s="5" t="s">
        <v>153</v>
      </c>
      <c r="CP1" s="5" t="s">
        <v>154</v>
      </c>
      <c r="CQ1" s="5"/>
      <c r="CR1" s="5"/>
      <c r="CS1" s="5" t="s">
        <v>155</v>
      </c>
      <c r="CT1" s="5"/>
      <c r="CU1" s="5"/>
      <c r="CV1" s="5"/>
      <c r="CW1" s="14" t="s">
        <v>156</v>
      </c>
      <c r="CX1" s="5">
        <v>7</v>
      </c>
      <c r="CY1" s="5" t="s">
        <v>157</v>
      </c>
      <c r="CZ1" s="14" t="s">
        <v>158</v>
      </c>
      <c r="DA1" s="14">
        <v>33</v>
      </c>
      <c r="DC1" s="1" t="s">
        <v>159</v>
      </c>
      <c r="DD1" s="1" t="s">
        <v>68</v>
      </c>
      <c r="DF1" s="1" t="s">
        <v>67</v>
      </c>
      <c r="DG1" s="1" t="s">
        <v>160</v>
      </c>
      <c r="DH1" s="1" t="s">
        <v>161</v>
      </c>
      <c r="DI1" s="1" t="s">
        <v>66</v>
      </c>
      <c r="DJ1" s="1" t="s">
        <v>78</v>
      </c>
      <c r="DK1" s="1" t="s">
        <v>69</v>
      </c>
      <c r="DL1" s="1" t="s">
        <v>64</v>
      </c>
      <c r="DT1" s="16" t="s">
        <v>162</v>
      </c>
      <c r="DU1" s="17" t="s">
        <v>163</v>
      </c>
      <c r="DW1" s="18" t="s">
        <v>63</v>
      </c>
      <c r="DX1" s="18" t="s">
        <v>164</v>
      </c>
      <c r="EA1" s="1" t="s">
        <v>165</v>
      </c>
      <c r="EB1" s="1" t="s">
        <v>166</v>
      </c>
    </row>
    <row r="2" s="2" customFormat="1" ht="35.1" customHeight="1" spans="1:132">
      <c r="A2" s="6">
        <v>32</v>
      </c>
      <c r="B2" s="5" t="s">
        <v>167</v>
      </c>
      <c r="C2" s="7" t="s">
        <v>168</v>
      </c>
      <c r="D2" s="5" t="s">
        <v>169</v>
      </c>
      <c r="E2" s="5" t="s">
        <v>170</v>
      </c>
      <c r="F2" s="5" t="s">
        <v>171</v>
      </c>
      <c r="G2" s="5" t="s">
        <v>172</v>
      </c>
      <c r="H2" s="5" t="s">
        <v>173</v>
      </c>
      <c r="I2" s="5" t="s">
        <v>174</v>
      </c>
      <c r="J2" s="8"/>
      <c r="K2" s="5">
        <v>180</v>
      </c>
      <c r="L2" s="6" t="s">
        <v>175</v>
      </c>
      <c r="M2" s="5">
        <v>150</v>
      </c>
      <c r="N2" s="5">
        <v>150</v>
      </c>
      <c r="O2" s="9">
        <v>150</v>
      </c>
      <c r="P2" s="5">
        <v>0</v>
      </c>
      <c r="Q2" s="5" t="s">
        <v>176</v>
      </c>
      <c r="R2" s="5">
        <v>78.44</v>
      </c>
      <c r="S2" s="5" t="s">
        <v>177</v>
      </c>
      <c r="T2" s="5">
        <v>65.4</v>
      </c>
      <c r="U2" s="5">
        <v>150</v>
      </c>
      <c r="V2" s="5"/>
      <c r="W2" s="10"/>
      <c r="X2" s="5"/>
      <c r="Y2" s="5"/>
      <c r="Z2" s="5"/>
      <c r="AA2" s="5"/>
      <c r="AB2" s="5"/>
      <c r="AC2" s="5"/>
      <c r="AD2" s="5"/>
      <c r="AE2" s="6" t="e">
        <f t="shared" ref="AE2" si="0">VLOOKUP(AG2,CW:DA,4,0)</f>
        <v>#N/A</v>
      </c>
      <c r="AF2" s="6" t="e">
        <f t="shared" ref="AF2" si="1">VLOOKUP(AG2,CW:DA,5,0)</f>
        <v>#N/A</v>
      </c>
      <c r="AG2" t="s">
        <v>178</v>
      </c>
      <c r="AH2" s="5"/>
      <c r="AI2" s="5"/>
      <c r="AJ2" s="6">
        <f t="shared" ref="AJ2:AJ3" si="2">IFERROR((M2-U2),"/")</f>
        <v>0</v>
      </c>
      <c r="AK2" s="6" t="str">
        <f t="shared" ref="AK2:AK3" si="3">IFERROR(IF(OR(AND(AJ2/U2&lt;=0.3,U2&lt;500),AND(AJ2/U2&lt;=0.2,U2&gt;=500)),"正常","异常"),"/")</f>
        <v>正常</v>
      </c>
      <c r="AL2" s="12" t="s">
        <v>179</v>
      </c>
      <c r="AM2" s="12">
        <v>3</v>
      </c>
      <c r="AN2" s="12">
        <v>4</v>
      </c>
      <c r="AO2" s="12">
        <v>7</v>
      </c>
      <c r="AP2" s="12">
        <v>1</v>
      </c>
      <c r="AQ2" s="12">
        <v>5</v>
      </c>
      <c r="AR2" s="12" t="s">
        <v>180</v>
      </c>
      <c r="AS2" s="12" t="s">
        <v>181</v>
      </c>
      <c r="AT2" s="12" t="s">
        <v>182</v>
      </c>
      <c r="AU2" s="12" t="s">
        <v>183</v>
      </c>
      <c r="AV2" s="12" t="s">
        <v>184</v>
      </c>
      <c r="AW2" s="12" t="s">
        <v>185</v>
      </c>
      <c r="AX2" s="12" t="s">
        <v>186</v>
      </c>
      <c r="AY2" s="12" t="s">
        <v>187</v>
      </c>
      <c r="AZ2" s="12" t="s">
        <v>188</v>
      </c>
      <c r="BA2" s="12">
        <v>300</v>
      </c>
      <c r="BB2" s="12" t="s">
        <v>189</v>
      </c>
      <c r="BC2" s="12" t="s">
        <v>189</v>
      </c>
      <c r="BD2" s="12">
        <v>300</v>
      </c>
      <c r="BE2" s="12" t="s">
        <v>190</v>
      </c>
      <c r="BF2" s="12" t="s">
        <v>191</v>
      </c>
      <c r="BG2" s="12" t="s">
        <v>192</v>
      </c>
      <c r="BH2" s="12" t="s">
        <v>193</v>
      </c>
      <c r="BI2" s="12"/>
      <c r="BJ2" s="12" t="s">
        <v>194</v>
      </c>
      <c r="BK2" s="12" t="s">
        <v>194</v>
      </c>
      <c r="BL2" s="12" t="s">
        <v>195</v>
      </c>
      <c r="BM2" s="12"/>
      <c r="BN2" s="6"/>
      <c r="BO2" s="5"/>
      <c r="BP2" s="5"/>
      <c r="BQ2" s="6"/>
      <c r="BR2" s="5"/>
      <c r="BS2" s="5"/>
      <c r="BT2" s="5"/>
      <c r="BU2" s="5"/>
      <c r="BV2" s="5"/>
      <c r="BW2" s="5"/>
      <c r="BX2" s="5"/>
      <c r="BY2" s="5"/>
      <c r="BZ2" s="5"/>
      <c r="CA2" s="5"/>
      <c r="CB2" s="5"/>
      <c r="CC2" s="5"/>
      <c r="CD2" s="5"/>
      <c r="CE2" s="5"/>
      <c r="CF2" s="5"/>
      <c r="CG2" s="5"/>
      <c r="CH2" s="5"/>
      <c r="CI2" s="5"/>
      <c r="CJ2" s="5"/>
      <c r="CK2" s="5"/>
      <c r="CL2" s="5"/>
      <c r="CM2" s="5"/>
      <c r="CN2" s="5"/>
      <c r="CO2" s="5"/>
      <c r="CP2" s="5"/>
      <c r="CQ2" s="6"/>
      <c r="CR2" s="6"/>
      <c r="CS2" s="15">
        <v>44371</v>
      </c>
      <c r="CT2" s="6"/>
      <c r="CU2" s="6"/>
      <c r="CV2" s="2" t="s">
        <v>196</v>
      </c>
      <c r="CW2" s="14" t="s">
        <v>197</v>
      </c>
      <c r="CX2" s="2" t="s">
        <v>189</v>
      </c>
      <c r="CY2" s="2" t="s">
        <v>198</v>
      </c>
      <c r="CZ2" s="14" t="s">
        <v>199</v>
      </c>
      <c r="DA2" s="14" t="s">
        <v>200</v>
      </c>
      <c r="DC2" s="2" t="s">
        <v>201</v>
      </c>
      <c r="DD2" s="2" t="s">
        <v>202</v>
      </c>
      <c r="DF2" s="2" t="s">
        <v>203</v>
      </c>
      <c r="DG2" s="2" t="s">
        <v>204</v>
      </c>
      <c r="DH2" s="2" t="s">
        <v>205</v>
      </c>
      <c r="DI2" s="2" t="s">
        <v>206</v>
      </c>
      <c r="DJ2" s="2" t="s">
        <v>207</v>
      </c>
      <c r="DK2" s="2" t="s">
        <v>208</v>
      </c>
      <c r="DL2" s="2" t="s">
        <v>209</v>
      </c>
      <c r="DT2" s="19" t="s">
        <v>210</v>
      </c>
      <c r="DU2" s="17" t="s">
        <v>211</v>
      </c>
      <c r="DW2" t="s">
        <v>212</v>
      </c>
      <c r="DX2"/>
      <c r="EA2" s="2" t="s">
        <v>213</v>
      </c>
      <c r="EB2" s="2" t="s">
        <v>214</v>
      </c>
    </row>
    <row r="3" s="3" customFormat="1" ht="35.1" customHeight="1" spans="1:132">
      <c r="A3" s="5"/>
      <c r="B3" s="5"/>
      <c r="C3" s="5"/>
      <c r="D3" s="5"/>
      <c r="E3" s="5"/>
      <c r="F3" s="5"/>
      <c r="G3" s="5"/>
      <c r="H3" s="5"/>
      <c r="I3" s="5"/>
      <c r="J3" s="8"/>
      <c r="K3" s="5"/>
      <c r="L3" s="5"/>
      <c r="M3" s="5"/>
      <c r="N3" s="5"/>
      <c r="O3" s="5"/>
      <c r="P3" s="5"/>
      <c r="Q3" s="5"/>
      <c r="R3" s="5"/>
      <c r="S3" s="5"/>
      <c r="T3" s="5"/>
      <c r="U3" s="5"/>
      <c r="V3" s="5"/>
      <c r="W3" s="5"/>
      <c r="X3" s="5"/>
      <c r="Y3" s="5"/>
      <c r="Z3" s="5"/>
      <c r="AA3" s="5"/>
      <c r="AB3" s="5"/>
      <c r="AC3" s="5"/>
      <c r="AD3" s="5"/>
      <c r="AE3" s="5" t="e">
        <f>VLOOKUP(AG3,CW:DA,4,0)</f>
        <v>#N/A</v>
      </c>
      <c r="AF3" s="5" t="e">
        <f>VLOOKUP(AG3,CW:DA,5,0)</f>
        <v>#N/A</v>
      </c>
      <c r="AG3" t="s">
        <v>215</v>
      </c>
      <c r="AH3" s="5"/>
      <c r="AI3" s="5"/>
      <c r="AJ3" s="5">
        <f t="shared" si="2"/>
        <v>0</v>
      </c>
      <c r="AK3" s="5" t="str">
        <f t="shared" si="3"/>
        <v>/</v>
      </c>
      <c r="AL3" s="12" t="s">
        <v>216</v>
      </c>
      <c r="AM3" s="12" t="s">
        <v>217</v>
      </c>
      <c r="AN3" s="12">
        <v>2</v>
      </c>
      <c r="AO3" s="12">
        <v>2</v>
      </c>
      <c r="AP3" s="12" t="s">
        <v>218</v>
      </c>
      <c r="AQ3" s="12" t="s">
        <v>218</v>
      </c>
      <c r="AR3" s="12" t="s">
        <v>219</v>
      </c>
      <c r="AS3" s="12" t="s">
        <v>220</v>
      </c>
      <c r="AT3" s="12" t="s">
        <v>221</v>
      </c>
      <c r="AU3" s="12" t="s">
        <v>222</v>
      </c>
      <c r="AV3" s="12" t="s">
        <v>223</v>
      </c>
      <c r="AW3" s="12" t="s">
        <v>224</v>
      </c>
      <c r="AX3" s="12" t="s">
        <v>225</v>
      </c>
      <c r="AY3" s="12" t="s">
        <v>226</v>
      </c>
      <c r="AZ3" s="12" t="s">
        <v>227</v>
      </c>
      <c r="BA3" s="12" t="s">
        <v>196</v>
      </c>
      <c r="BB3" s="12" t="s">
        <v>196</v>
      </c>
      <c r="BC3" s="12" t="s">
        <v>196</v>
      </c>
      <c r="BD3" s="12" t="s">
        <v>228</v>
      </c>
      <c r="BE3" s="12" t="s">
        <v>229</v>
      </c>
      <c r="BF3" s="12" t="s">
        <v>230</v>
      </c>
      <c r="BG3" s="12" t="s">
        <v>231</v>
      </c>
      <c r="BH3" s="12" t="s">
        <v>232</v>
      </c>
      <c r="BI3" s="12" t="s">
        <v>196</v>
      </c>
      <c r="BJ3" s="12" t="s">
        <v>196</v>
      </c>
      <c r="BK3" s="12" t="s">
        <v>196</v>
      </c>
      <c r="BL3" s="12" t="s">
        <v>196</v>
      </c>
      <c r="BM3" s="12"/>
      <c r="BN3" s="13"/>
      <c r="BO3" s="5"/>
      <c r="BP3" s="5"/>
      <c r="BQ3" s="5" t="e">
        <f>IF(AND(OR(AF3="国有企业",AF3="民营企业"),BR3&gt;4),"异常","正常")</f>
        <v>#N/A</v>
      </c>
      <c r="BR3" s="5"/>
      <c r="BS3" s="5"/>
      <c r="BT3" s="5"/>
      <c r="BU3" s="5"/>
      <c r="BV3" s="5"/>
      <c r="BW3" s="5"/>
      <c r="BX3" s="5"/>
      <c r="BY3" s="5"/>
      <c r="BZ3" s="5"/>
      <c r="CA3" s="5"/>
      <c r="CB3" s="5"/>
      <c r="CC3" s="5"/>
      <c r="CD3" s="5"/>
      <c r="CE3" s="5"/>
      <c r="CF3" s="5"/>
      <c r="CG3" s="5"/>
      <c r="CH3" s="5"/>
      <c r="CI3" s="5"/>
      <c r="CJ3" s="5"/>
      <c r="CK3" s="5"/>
      <c r="CL3" s="5"/>
      <c r="CM3" s="5"/>
      <c r="CN3" s="5"/>
      <c r="CO3" s="5"/>
      <c r="CP3" s="5"/>
      <c r="CQ3" s="5"/>
      <c r="CR3" s="5"/>
      <c r="CS3" s="15">
        <v>44357</v>
      </c>
      <c r="CT3" s="5"/>
      <c r="CU3" s="5"/>
      <c r="CW3" s="14" t="s">
        <v>233</v>
      </c>
      <c r="CX3" s="3" t="s">
        <v>234</v>
      </c>
      <c r="CY3" s="3" t="s">
        <v>235</v>
      </c>
      <c r="CZ3" s="14" t="s">
        <v>199</v>
      </c>
      <c r="DA3" s="14" t="s">
        <v>236</v>
      </c>
      <c r="DC3" s="3" t="s">
        <v>237</v>
      </c>
      <c r="DD3" s="3" t="s">
        <v>238</v>
      </c>
      <c r="DF3" s="3" t="s">
        <v>239</v>
      </c>
      <c r="DG3" s="3" t="s">
        <v>240</v>
      </c>
      <c r="DH3" s="3" t="s">
        <v>241</v>
      </c>
      <c r="DI3" s="3" t="s">
        <v>242</v>
      </c>
      <c r="DJ3" s="3" t="s">
        <v>207</v>
      </c>
      <c r="DK3" s="3" t="s">
        <v>243</v>
      </c>
      <c r="DL3" s="3" t="s">
        <v>168</v>
      </c>
      <c r="DT3" s="16" t="s">
        <v>244</v>
      </c>
      <c r="DU3" s="17" t="s">
        <v>163</v>
      </c>
      <c r="DW3" t="s">
        <v>245</v>
      </c>
      <c r="DX3">
        <v>20</v>
      </c>
      <c r="EA3" s="3" t="s">
        <v>246</v>
      </c>
      <c r="EB3" s="3" t="s">
        <v>247</v>
      </c>
    </row>
  </sheetData>
  <conditionalFormatting sqref="DT1">
    <cfRule type="duplicateValues" dxfId="0" priority="5"/>
    <cfRule type="duplicateValues" dxfId="0" priority="6"/>
    <cfRule type="duplicateValues" dxfId="0" priority="7"/>
  </conditionalFormatting>
  <conditionalFormatting sqref="DT2">
    <cfRule type="duplicateValues" dxfId="0" priority="4"/>
  </conditionalFormatting>
  <conditionalFormatting sqref="DT3">
    <cfRule type="duplicateValues" dxfId="0" priority="1"/>
    <cfRule type="duplicateValues" dxfId="0" priority="2"/>
    <cfRule type="duplicateValues" dxfId="0" priority="3"/>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撤下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谢静</cp:lastModifiedBy>
  <dcterms:created xsi:type="dcterms:W3CDTF">2020-11-29T18:48:00Z</dcterms:created>
  <dcterms:modified xsi:type="dcterms:W3CDTF">2022-10-12T01:48:04Z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2052-11.8.2.9017</vt:lpwstr>
  </property>
  <property fmtid="{D5CDD505-2E9C-101B-9397-08002B2CF9AE}" pid="4" name="ICV">
    <vt:lpwstr>A253A12EF5934B2897F0D06950CC613F</vt:lpwstr>
  </property>
</Properties>
</file>